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ocuments\Škola\"/>
    </mc:Choice>
  </mc:AlternateContent>
  <bookViews>
    <workbookView xWindow="-120" yWindow="-120" windowWidth="29040" windowHeight="15840" activeTab="1"/>
  </bookViews>
  <sheets>
    <sheet name="č. 2 návrh rozpočtu" sheetId="2" r:id="rId1"/>
    <sheet name="výhled" sheetId="3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F25" i="3"/>
  <c r="G25" i="3" s="1"/>
  <c r="G19" i="3" l="1"/>
  <c r="G37" i="3"/>
  <c r="F37" i="3"/>
  <c r="E37" i="3"/>
  <c r="E43" i="3" s="1"/>
  <c r="F19" i="3"/>
  <c r="F11" i="3"/>
  <c r="F42" i="3" s="1"/>
  <c r="E11" i="3"/>
  <c r="E42" i="3" s="1"/>
  <c r="G11" i="3" l="1"/>
  <c r="G42" i="3" s="1"/>
  <c r="G43" i="3"/>
  <c r="F43" i="3"/>
  <c r="F44" i="3" s="1"/>
  <c r="E44" i="3"/>
  <c r="B51" i="2"/>
  <c r="B50" i="2"/>
  <c r="B53" i="2" s="1"/>
  <c r="B44" i="2"/>
  <c r="B45" i="2" s="1"/>
  <c r="B36" i="2"/>
  <c r="B37" i="2" s="1"/>
  <c r="G44" i="3" l="1"/>
  <c r="A43" i="2"/>
  <c r="B56" i="2" l="1"/>
  <c r="B18" i="2" l="1"/>
  <c r="B58" i="2" s="1"/>
</calcChain>
</file>

<file path=xl/sharedStrings.xml><?xml version="1.0" encoding="utf-8"?>
<sst xmlns="http://schemas.openxmlformats.org/spreadsheetml/2006/main" count="105" uniqueCount="69">
  <si>
    <t xml:space="preserve"> VÝNOSY</t>
  </si>
  <si>
    <r>
      <t>Příspěvek zřizovatele -</t>
    </r>
    <r>
      <rPr>
        <b/>
        <sz val="10"/>
        <rFont val="Arial"/>
        <family val="2"/>
        <charset val="238"/>
      </rPr>
      <t xml:space="preserve"> provozní</t>
    </r>
  </si>
  <si>
    <r>
      <t xml:space="preserve">Dotace </t>
    </r>
    <r>
      <rPr>
        <b/>
        <sz val="10"/>
        <rFont val="Arial"/>
        <family val="2"/>
        <charset val="238"/>
      </rPr>
      <t xml:space="preserve">krajské </t>
    </r>
    <r>
      <rPr>
        <sz val="11"/>
        <color theme="1"/>
        <rFont val="Calibri"/>
        <family val="2"/>
        <charset val="238"/>
        <scheme val="minor"/>
      </rPr>
      <t xml:space="preserve">a ostatní </t>
    </r>
  </si>
  <si>
    <t>Použití rezervního fondu</t>
  </si>
  <si>
    <t>Použití fondu investic</t>
  </si>
  <si>
    <t>Použití fondu odměn</t>
  </si>
  <si>
    <t>Ostatní výnosy</t>
  </si>
  <si>
    <t>Výnosy celkem</t>
  </si>
  <si>
    <t>Náklady hrazené z příspěvku města</t>
  </si>
  <si>
    <t>501 spotřeba materiálu</t>
  </si>
  <si>
    <t>502 spotřeba energie</t>
  </si>
  <si>
    <t>511 opravy a udržování</t>
  </si>
  <si>
    <t>512 cestovné</t>
  </si>
  <si>
    <r>
      <t xml:space="preserve">513 </t>
    </r>
    <r>
      <rPr>
        <sz val="9"/>
        <rFont val="Arial"/>
        <family val="2"/>
        <charset val="238"/>
      </rPr>
      <t>náklady na reprezentaci</t>
    </r>
  </si>
  <si>
    <t>518 ostatní služby</t>
  </si>
  <si>
    <t>Celkem</t>
  </si>
  <si>
    <t>Hospodářský výsledek</t>
  </si>
  <si>
    <t>Náklady celkem</t>
  </si>
  <si>
    <t>Hospodářský výsledek celkem</t>
  </si>
  <si>
    <t>521 mzdové náklady</t>
  </si>
  <si>
    <t>558 DDHM</t>
  </si>
  <si>
    <t xml:space="preserve">551 odpisy </t>
  </si>
  <si>
    <t>549 ostatní náklady z činnosti</t>
  </si>
  <si>
    <t>524 zákonné pojištění</t>
  </si>
  <si>
    <t>525 jiné sociální pojištění</t>
  </si>
  <si>
    <t>527 příděl do FKSP</t>
  </si>
  <si>
    <t>Náklady hrazené z dotace KU LBC</t>
  </si>
  <si>
    <t xml:space="preserve">Náklady z ostatních zdrojů </t>
  </si>
  <si>
    <t>Výnosy z vlastní činnosti - školné</t>
  </si>
  <si>
    <t>Výnosy z vlastní činnosti - stravné žáci, zaměstnanci</t>
  </si>
  <si>
    <t>Výnosy z vedlejší hospodářské činnosti - školní jídelna</t>
  </si>
  <si>
    <t>Stravné žáci, zaměstnanci</t>
  </si>
  <si>
    <t>Ze školného</t>
  </si>
  <si>
    <t>Z vedlejší hospodářské činnosti</t>
  </si>
  <si>
    <t>Datum vyhotovení:</t>
  </si>
  <si>
    <t>Podpis ředitele: Mgr. Radmil Stínil</t>
  </si>
  <si>
    <t>NÁZEV ORGANIZACE: ZÁKLADNÍ ŠKOLA A MATEŘSKÁ ŠKOLA CHUCHELNA, PŘÍSPĚVKOVÁ ORGANIZACE, CHUCHELNA 50, 513 01 CHUCHELNA</t>
  </si>
  <si>
    <t>Hlavní činnost</t>
  </si>
  <si>
    <t>Období</t>
  </si>
  <si>
    <t>Příspěvek zřizovatele - provozní</t>
  </si>
  <si>
    <t>Příspěvek zřizovatele - investiční</t>
  </si>
  <si>
    <t>Zapojení fondů do výnosů</t>
  </si>
  <si>
    <t>Spotřeba materiálu</t>
  </si>
  <si>
    <t>Odpisy</t>
  </si>
  <si>
    <t>Opravy, udržování</t>
  </si>
  <si>
    <t>Spotřeba energií</t>
  </si>
  <si>
    <t xml:space="preserve"> </t>
  </si>
  <si>
    <t>Provozní dotace z jiných zdrojů - KULBC</t>
  </si>
  <si>
    <t>Výnosy z prodeje služeb - školné, stravné žáci zaměstnanci</t>
  </si>
  <si>
    <t>Cestovné</t>
  </si>
  <si>
    <t>Náklady na reprezentaci</t>
  </si>
  <si>
    <t>Ostatní služby</t>
  </si>
  <si>
    <t>Náklady na pořízení DDHM</t>
  </si>
  <si>
    <t>Ostatní náklady z činnosti - pojištění</t>
  </si>
  <si>
    <t>Mzdové náklady + pojištění</t>
  </si>
  <si>
    <t>Hrazeno z příspěvku zřizovatele - provozní příspěvek</t>
  </si>
  <si>
    <t>Hrazeno z dotace KULBC - mzdové náklady, učební pomůcky</t>
  </si>
  <si>
    <t>Hrazeno ze školného</t>
  </si>
  <si>
    <t xml:space="preserve">Hrazeno ze stravného </t>
  </si>
  <si>
    <t>Náklady</t>
  </si>
  <si>
    <t>Výnosy</t>
  </si>
  <si>
    <t>Návrh - požadavek na rok 2022</t>
  </si>
  <si>
    <t>Návrh rozpočtu příspěvkové organizace na rok 2023</t>
  </si>
  <si>
    <t>Návrh - požadavek na rok 2023</t>
  </si>
  <si>
    <t>NÁZEV ORGANIZACE: ZÁKLADNÍ ŠKOLA A MATEŘSKÁ ŠKOLA Stružinec, okres Semily, PŘÍSPĚVKOVÁ ORGANIZACE</t>
  </si>
  <si>
    <t>Podpis ředitele: PaedDr. Zdeňka Kozáková</t>
  </si>
  <si>
    <t>Střednědobý výhled rozpočtu příspěvkové organizace na období 2024-2026</t>
  </si>
  <si>
    <t>Datum schválení : 16.3. 2023</t>
  </si>
  <si>
    <t>Datum vyvěšení : 22.3.2023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</si>
</sst>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/>
    <xf numFmtId="0" fontId="2" fillId="5" borderId="1" xfId="0" applyFont="1" applyFill="1" applyBorder="1"/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/>
    <xf numFmtId="3" fontId="0" fillId="0" borderId="1" xfId="0" applyNumberFormat="1" applyBorder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0" fillId="2" borderId="1" xfId="0" applyNumberFormat="1" applyFill="1" applyBorder="1"/>
    <xf numFmtId="3" fontId="1" fillId="0" borderId="1" xfId="0" applyNumberFormat="1" applyFont="1" applyBorder="1" applyAlignment="1">
      <alignment horizontal="right"/>
    </xf>
    <xf numFmtId="3" fontId="1" fillId="5" borderId="1" xfId="0" applyNumberFormat="1" applyFont="1" applyFill="1" applyBorder="1"/>
    <xf numFmtId="14" fontId="1" fillId="0" borderId="0" xfId="0" applyNumberFormat="1" applyFont="1" applyAlignment="1">
      <alignment horizontal="left"/>
    </xf>
    <xf numFmtId="3" fontId="1" fillId="0" borderId="1" xfId="0" applyNumberFormat="1" applyFont="1" applyBorder="1"/>
    <xf numFmtId="0" fontId="1" fillId="9" borderId="6" xfId="0" applyFont="1" applyFill="1" applyBorder="1"/>
    <xf numFmtId="0" fontId="8" fillId="9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right"/>
    </xf>
    <xf numFmtId="4" fontId="10" fillId="9" borderId="9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0" xfId="0" applyNumberFormat="1"/>
    <xf numFmtId="0" fontId="1" fillId="9" borderId="24" xfId="0" applyFont="1" applyFill="1" applyBorder="1" applyAlignment="1">
      <alignment horizontal="left"/>
    </xf>
    <xf numFmtId="0" fontId="8" fillId="9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4" fontId="10" fillId="9" borderId="27" xfId="0" applyNumberFormat="1" applyFont="1" applyFill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9" xfId="0" applyNumberFormat="1" applyBorder="1"/>
    <xf numFmtId="4" fontId="0" fillId="0" borderId="30" xfId="0" applyNumberFormat="1" applyBorder="1"/>
    <xf numFmtId="4" fontId="10" fillId="9" borderId="35" xfId="0" applyNumberFormat="1" applyFont="1" applyFill="1" applyBorder="1" applyAlignment="1">
      <alignment horizontal="right"/>
    </xf>
    <xf numFmtId="4" fontId="10" fillId="9" borderId="36" xfId="0" applyNumberFormat="1" applyFont="1" applyFill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8" fillId="9" borderId="38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9" borderId="41" xfId="0" applyFont="1" applyFill="1" applyBorder="1" applyAlignment="1">
      <alignment horizontal="left"/>
    </xf>
    <xf numFmtId="0" fontId="6" fillId="9" borderId="42" xfId="0" applyFont="1" applyFill="1" applyBorder="1" applyAlignment="1">
      <alignment horizontal="left"/>
    </xf>
    <xf numFmtId="0" fontId="6" fillId="9" borderId="43" xfId="0" applyFont="1" applyFill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" fontId="0" fillId="0" borderId="2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7" fillId="8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9" borderId="34" xfId="0" applyFont="1" applyFill="1" applyBorder="1" applyAlignment="1">
      <alignment horizontal="left" vertical="center"/>
    </xf>
    <xf numFmtId="0" fontId="9" fillId="9" borderId="35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/>
    </xf>
    <xf numFmtId="0" fontId="6" fillId="9" borderId="4" xfId="0" applyFont="1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6" fillId="9" borderId="40" xfId="0" applyFont="1" applyFill="1" applyBorder="1" applyAlignment="1">
      <alignment horizontal="left"/>
    </xf>
    <xf numFmtId="0" fontId="6" fillId="9" borderId="19" xfId="0" applyFont="1" applyFill="1" applyBorder="1" applyAlignment="1">
      <alignment horizontal="left"/>
    </xf>
    <xf numFmtId="0" fontId="6" fillId="9" borderId="20" xfId="0" applyFont="1" applyFill="1" applyBorder="1" applyAlignment="1">
      <alignment horizontal="left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9" borderId="23" xfId="0" applyFont="1" applyFill="1" applyBorder="1" applyAlignment="1">
      <alignment horizontal="left"/>
    </xf>
    <xf numFmtId="0" fontId="6" fillId="9" borderId="24" xfId="0" applyFont="1" applyFill="1" applyBorder="1" applyAlignment="1">
      <alignment horizontal="left"/>
    </xf>
    <xf numFmtId="0" fontId="9" fillId="9" borderId="26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1" workbookViewId="0">
      <selection activeCell="B10" sqref="B10"/>
    </sheetView>
  </sheetViews>
  <sheetFormatPr defaultRowHeight="15" x14ac:dyDescent="0.25"/>
  <cols>
    <col min="1" max="1" width="37.5703125" customWidth="1"/>
    <col min="2" max="2" width="45" customWidth="1"/>
  </cols>
  <sheetData>
    <row r="1" spans="1:4" x14ac:dyDescent="0.25">
      <c r="A1" s="52" t="s">
        <v>36</v>
      </c>
      <c r="B1" s="52"/>
    </row>
    <row r="2" spans="1:4" x14ac:dyDescent="0.25">
      <c r="A2" s="52"/>
      <c r="B2" s="52"/>
    </row>
    <row r="3" spans="1:4" x14ac:dyDescent="0.25">
      <c r="A3" s="52"/>
      <c r="B3" s="52"/>
    </row>
    <row r="4" spans="1:4" ht="10.9" customHeight="1" x14ac:dyDescent="0.25">
      <c r="A4" s="12"/>
      <c r="B4" s="12"/>
    </row>
    <row r="5" spans="1:4" ht="15.75" x14ac:dyDescent="0.25">
      <c r="A5" s="53" t="s">
        <v>62</v>
      </c>
      <c r="B5" s="53"/>
    </row>
    <row r="7" spans="1:4" x14ac:dyDescent="0.25">
      <c r="A7" s="54" t="s">
        <v>0</v>
      </c>
      <c r="B7" s="51" t="s">
        <v>61</v>
      </c>
    </row>
    <row r="8" spans="1:4" x14ac:dyDescent="0.25">
      <c r="A8" s="54"/>
      <c r="B8" s="51"/>
    </row>
    <row r="9" spans="1:4" x14ac:dyDescent="0.25">
      <c r="A9" s="3" t="s">
        <v>1</v>
      </c>
      <c r="B9" s="10">
        <v>2133718</v>
      </c>
      <c r="D9" s="49" t="s">
        <v>46</v>
      </c>
    </row>
    <row r="10" spans="1:4" x14ac:dyDescent="0.25">
      <c r="A10" s="3" t="s">
        <v>2</v>
      </c>
      <c r="B10" s="10">
        <v>6984778</v>
      </c>
    </row>
    <row r="11" spans="1:4" x14ac:dyDescent="0.25">
      <c r="A11" s="4" t="s">
        <v>28</v>
      </c>
      <c r="B11" s="10">
        <v>30000</v>
      </c>
    </row>
    <row r="12" spans="1:4" ht="30" x14ac:dyDescent="0.25">
      <c r="A12" s="4" t="s">
        <v>29</v>
      </c>
      <c r="B12" s="14">
        <v>380200</v>
      </c>
    </row>
    <row r="13" spans="1:4" ht="30" x14ac:dyDescent="0.25">
      <c r="A13" s="4" t="s">
        <v>30</v>
      </c>
      <c r="B13" s="14">
        <v>552000</v>
      </c>
    </row>
    <row r="14" spans="1:4" x14ac:dyDescent="0.25">
      <c r="A14" s="4" t="s">
        <v>3</v>
      </c>
      <c r="B14" s="10">
        <v>0</v>
      </c>
    </row>
    <row r="15" spans="1:4" x14ac:dyDescent="0.25">
      <c r="A15" s="4" t="s">
        <v>4</v>
      </c>
      <c r="B15" s="10">
        <v>0</v>
      </c>
    </row>
    <row r="16" spans="1:4" x14ac:dyDescent="0.25">
      <c r="A16" s="4" t="s">
        <v>5</v>
      </c>
      <c r="B16" s="10">
        <v>0</v>
      </c>
    </row>
    <row r="17" spans="1:2" x14ac:dyDescent="0.25">
      <c r="A17" s="4" t="s">
        <v>6</v>
      </c>
      <c r="B17" s="10">
        <v>500</v>
      </c>
    </row>
    <row r="18" spans="1:2" s="11" customFormat="1" x14ac:dyDescent="0.25">
      <c r="A18" s="5" t="s">
        <v>7</v>
      </c>
      <c r="B18" s="16">
        <f>SUM(B9:B17)</f>
        <v>10081196</v>
      </c>
    </row>
    <row r="20" spans="1:2" x14ac:dyDescent="0.25">
      <c r="A20" s="55" t="s">
        <v>8</v>
      </c>
      <c r="B20" s="51" t="s">
        <v>63</v>
      </c>
    </row>
    <row r="21" spans="1:2" x14ac:dyDescent="0.25">
      <c r="A21" s="55"/>
      <c r="B21" s="51"/>
    </row>
    <row r="22" spans="1:2" x14ac:dyDescent="0.25">
      <c r="A22" s="55"/>
      <c r="B22" s="51"/>
    </row>
    <row r="23" spans="1:2" x14ac:dyDescent="0.25">
      <c r="A23" s="2" t="s">
        <v>9</v>
      </c>
      <c r="B23" s="10">
        <v>193880</v>
      </c>
    </row>
    <row r="24" spans="1:2" x14ac:dyDescent="0.25">
      <c r="A24" s="2" t="s">
        <v>10</v>
      </c>
      <c r="B24" s="10">
        <v>850000</v>
      </c>
    </row>
    <row r="25" spans="1:2" x14ac:dyDescent="0.25">
      <c r="A25" s="2" t="s">
        <v>11</v>
      </c>
      <c r="B25" s="10">
        <v>120000</v>
      </c>
    </row>
    <row r="26" spans="1:2" x14ac:dyDescent="0.25">
      <c r="A26" s="2" t="s">
        <v>12</v>
      </c>
      <c r="B26" s="10">
        <v>5000</v>
      </c>
    </row>
    <row r="27" spans="1:2" x14ac:dyDescent="0.25">
      <c r="A27" s="2" t="s">
        <v>13</v>
      </c>
      <c r="B27" s="10">
        <v>6000</v>
      </c>
    </row>
    <row r="28" spans="1:2" x14ac:dyDescent="0.25">
      <c r="A28" s="2" t="s">
        <v>14</v>
      </c>
      <c r="B28" s="10">
        <v>210000</v>
      </c>
    </row>
    <row r="29" spans="1:2" x14ac:dyDescent="0.25">
      <c r="A29" s="2" t="s">
        <v>19</v>
      </c>
      <c r="B29" s="10">
        <v>250000</v>
      </c>
    </row>
    <row r="30" spans="1:2" x14ac:dyDescent="0.25">
      <c r="A30" s="2" t="s">
        <v>23</v>
      </c>
      <c r="B30" s="10">
        <v>79500</v>
      </c>
    </row>
    <row r="31" spans="1:2" x14ac:dyDescent="0.25">
      <c r="A31" s="2" t="s">
        <v>24</v>
      </c>
      <c r="B31" s="10">
        <v>500</v>
      </c>
    </row>
    <row r="32" spans="1:2" x14ac:dyDescent="0.25">
      <c r="A32" s="2" t="s">
        <v>25</v>
      </c>
      <c r="B32" s="10">
        <v>5000</v>
      </c>
    </row>
    <row r="33" spans="1:2" x14ac:dyDescent="0.25">
      <c r="A33" s="2" t="s">
        <v>21</v>
      </c>
      <c r="B33" s="10">
        <v>210338</v>
      </c>
    </row>
    <row r="34" spans="1:2" x14ac:dyDescent="0.25">
      <c r="A34" s="2" t="s">
        <v>20</v>
      </c>
      <c r="B34" s="10">
        <v>190000</v>
      </c>
    </row>
    <row r="35" spans="1:2" x14ac:dyDescent="0.25">
      <c r="A35" s="2" t="s">
        <v>22</v>
      </c>
      <c r="B35" s="10">
        <v>14000</v>
      </c>
    </row>
    <row r="36" spans="1:2" x14ac:dyDescent="0.25">
      <c r="A36" s="6" t="s">
        <v>15</v>
      </c>
      <c r="B36" s="18">
        <f>SUM(B23:B35)</f>
        <v>2134218</v>
      </c>
    </row>
    <row r="37" spans="1:2" s="11" customFormat="1" x14ac:dyDescent="0.25">
      <c r="A37" s="6" t="s">
        <v>16</v>
      </c>
      <c r="B37" s="15">
        <f>B36-B17-B9</f>
        <v>0</v>
      </c>
    </row>
    <row r="40" spans="1:2" x14ac:dyDescent="0.25">
      <c r="A40" s="50" t="s">
        <v>26</v>
      </c>
      <c r="B40" s="51" t="s">
        <v>63</v>
      </c>
    </row>
    <row r="41" spans="1:2" x14ac:dyDescent="0.25">
      <c r="A41" s="50"/>
      <c r="B41" s="51"/>
    </row>
    <row r="42" spans="1:2" x14ac:dyDescent="0.25">
      <c r="A42" s="50"/>
      <c r="B42" s="51"/>
    </row>
    <row r="43" spans="1:2" x14ac:dyDescent="0.25">
      <c r="A43" s="2" t="str">
        <f>A10</f>
        <v xml:space="preserve">Dotace krajské a ostatní </v>
      </c>
      <c r="B43" s="10">
        <v>6984778</v>
      </c>
    </row>
    <row r="44" spans="1:2" x14ac:dyDescent="0.25">
      <c r="A44" s="6" t="s">
        <v>15</v>
      </c>
      <c r="B44" s="10">
        <f>B43</f>
        <v>6984778</v>
      </c>
    </row>
    <row r="45" spans="1:2" s="11" customFormat="1" x14ac:dyDescent="0.25">
      <c r="A45" s="6" t="s">
        <v>16</v>
      </c>
      <c r="B45" s="15">
        <f>B44-B10</f>
        <v>0</v>
      </c>
    </row>
    <row r="46" spans="1:2" x14ac:dyDescent="0.25">
      <c r="B46" s="1"/>
    </row>
    <row r="47" spans="1:2" x14ac:dyDescent="0.25">
      <c r="A47" s="50" t="s">
        <v>27</v>
      </c>
      <c r="B47" s="51" t="s">
        <v>63</v>
      </c>
    </row>
    <row r="48" spans="1:2" x14ac:dyDescent="0.25">
      <c r="A48" s="50"/>
      <c r="B48" s="51"/>
    </row>
    <row r="49" spans="1:2" x14ac:dyDescent="0.25">
      <c r="A49" s="50"/>
      <c r="B49" s="51"/>
    </row>
    <row r="50" spans="1:2" x14ac:dyDescent="0.25">
      <c r="A50" s="2" t="s">
        <v>31</v>
      </c>
      <c r="B50" s="10">
        <f>B12</f>
        <v>380200</v>
      </c>
    </row>
    <row r="51" spans="1:2" x14ac:dyDescent="0.25">
      <c r="A51" s="2" t="s">
        <v>32</v>
      </c>
      <c r="B51" s="10">
        <f>B11</f>
        <v>30000</v>
      </c>
    </row>
    <row r="52" spans="1:2" x14ac:dyDescent="0.25">
      <c r="A52" s="3" t="s">
        <v>33</v>
      </c>
      <c r="B52" s="10">
        <v>552000</v>
      </c>
    </row>
    <row r="53" spans="1:2" x14ac:dyDescent="0.25">
      <c r="A53" s="6" t="s">
        <v>15</v>
      </c>
      <c r="B53" s="18">
        <f>SUM(B50:B52)</f>
        <v>962200</v>
      </c>
    </row>
    <row r="54" spans="1:2" s="11" customFormat="1" x14ac:dyDescent="0.25">
      <c r="A54" s="6" t="s">
        <v>16</v>
      </c>
      <c r="B54" s="15">
        <v>0</v>
      </c>
    </row>
    <row r="56" spans="1:2" x14ac:dyDescent="0.25">
      <c r="A56" s="7" t="s">
        <v>17</v>
      </c>
      <c r="B56" s="16">
        <f>SUM(B53,B44,B36)</f>
        <v>10081196</v>
      </c>
    </row>
    <row r="57" spans="1:2" ht="15.75" thickBot="1" x14ac:dyDescent="0.3"/>
    <row r="58" spans="1:2" ht="15.75" thickBot="1" x14ac:dyDescent="0.3">
      <c r="A58" s="8" t="s">
        <v>18</v>
      </c>
      <c r="B58" s="9">
        <f>SUM(B18,-B56)</f>
        <v>0</v>
      </c>
    </row>
    <row r="61" spans="1:2" x14ac:dyDescent="0.25">
      <c r="A61" s="11" t="s">
        <v>34</v>
      </c>
      <c r="B61" s="11" t="s">
        <v>35</v>
      </c>
    </row>
    <row r="62" spans="1:2" x14ac:dyDescent="0.25">
      <c r="A62" s="17">
        <v>44879</v>
      </c>
    </row>
  </sheetData>
  <mergeCells count="10">
    <mergeCell ref="A47:A49"/>
    <mergeCell ref="B47:B49"/>
    <mergeCell ref="A1:B3"/>
    <mergeCell ref="A5:B5"/>
    <mergeCell ref="A7:A8"/>
    <mergeCell ref="B7:B8"/>
    <mergeCell ref="A40:A42"/>
    <mergeCell ref="B40:B42"/>
    <mergeCell ref="A20:A22"/>
    <mergeCell ref="B20:B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40" workbookViewId="0">
      <selection activeCell="F47" sqref="F47"/>
    </sheetView>
  </sheetViews>
  <sheetFormatPr defaultRowHeight="15" x14ac:dyDescent="0.25"/>
  <cols>
    <col min="1" max="1" width="9.140625" customWidth="1"/>
    <col min="4" max="4" width="11" customWidth="1"/>
    <col min="5" max="5" width="14.42578125" customWidth="1"/>
    <col min="6" max="6" width="15.5703125" customWidth="1"/>
    <col min="7" max="7" width="14.7109375" customWidth="1"/>
    <col min="8" max="8" width="3.7109375" customWidth="1"/>
    <col min="9" max="9" width="12" bestFit="1" customWidth="1"/>
    <col min="10" max="10" width="16.5703125" customWidth="1"/>
    <col min="11" max="12" width="13.28515625" customWidth="1"/>
    <col min="13" max="13" width="21.85546875" customWidth="1"/>
  </cols>
  <sheetData>
    <row r="1" spans="1:7" ht="14.45" customHeight="1" x14ac:dyDescent="0.25">
      <c r="A1" s="52" t="s">
        <v>64</v>
      </c>
      <c r="B1" s="52"/>
      <c r="C1" s="52"/>
      <c r="D1" s="52"/>
      <c r="E1" s="52"/>
      <c r="F1" s="52"/>
      <c r="G1" s="52"/>
    </row>
    <row r="2" spans="1:7" ht="14.45" customHeight="1" x14ac:dyDescent="0.25">
      <c r="A2" s="52"/>
      <c r="B2" s="52"/>
      <c r="C2" s="52"/>
      <c r="D2" s="52"/>
      <c r="E2" s="52"/>
      <c r="F2" s="52"/>
      <c r="G2" s="52"/>
    </row>
    <row r="3" spans="1:7" ht="14.45" customHeight="1" x14ac:dyDescent="0.25">
      <c r="A3" s="52"/>
      <c r="B3" s="52"/>
      <c r="C3" s="52"/>
      <c r="D3" s="52"/>
      <c r="E3" s="52"/>
      <c r="F3" s="52"/>
      <c r="G3" s="52"/>
    </row>
    <row r="4" spans="1:7" ht="6.6" customHeight="1" x14ac:dyDescent="0.25">
      <c r="A4" s="13"/>
      <c r="B4" s="13"/>
      <c r="C4" s="13"/>
      <c r="D4" s="13"/>
      <c r="E4" s="13"/>
      <c r="F4" s="13"/>
      <c r="G4" s="13"/>
    </row>
    <row r="5" spans="1:7" ht="14.45" customHeight="1" x14ac:dyDescent="0.25">
      <c r="A5" s="79" t="s">
        <v>66</v>
      </c>
      <c r="B5" s="79"/>
      <c r="C5" s="79"/>
      <c r="D5" s="79"/>
      <c r="E5" s="79"/>
      <c r="F5" s="79"/>
      <c r="G5" s="79"/>
    </row>
    <row r="6" spans="1:7" ht="14.45" customHeight="1" x14ac:dyDescent="0.25">
      <c r="A6" s="79"/>
      <c r="B6" s="79"/>
      <c r="C6" s="79"/>
      <c r="D6" s="79"/>
      <c r="E6" s="79"/>
      <c r="F6" s="79"/>
      <c r="G6" s="79"/>
    </row>
    <row r="7" spans="1:7" ht="14.45" hidden="1" customHeight="1" x14ac:dyDescent="0.25">
      <c r="A7" s="79"/>
      <c r="B7" s="79"/>
      <c r="C7" s="79"/>
      <c r="D7" s="79"/>
      <c r="E7" s="79"/>
      <c r="F7" s="79"/>
      <c r="G7" s="79"/>
    </row>
    <row r="8" spans="1:7" ht="14.45" customHeight="1" x14ac:dyDescent="0.25">
      <c r="A8" s="79"/>
      <c r="B8" s="79"/>
      <c r="C8" s="79"/>
      <c r="D8" s="79"/>
      <c r="E8" s="79"/>
      <c r="F8" s="79"/>
      <c r="G8" s="79"/>
    </row>
    <row r="9" spans="1:7" ht="1.9" customHeight="1" thickBot="1" x14ac:dyDescent="0.3">
      <c r="A9" s="79"/>
      <c r="B9" s="79"/>
      <c r="C9" s="79"/>
      <c r="D9" s="79"/>
      <c r="E9" s="79"/>
      <c r="F9" s="79"/>
      <c r="G9" s="79"/>
    </row>
    <row r="10" spans="1:7" ht="19.5" thickTop="1" x14ac:dyDescent="0.3">
      <c r="A10" s="87" t="s">
        <v>37</v>
      </c>
      <c r="B10" s="88"/>
      <c r="C10" s="89"/>
      <c r="D10" s="19" t="s">
        <v>38</v>
      </c>
      <c r="E10" s="20">
        <v>2024</v>
      </c>
      <c r="F10" s="21">
        <v>2025</v>
      </c>
      <c r="G10" s="22">
        <v>2026</v>
      </c>
    </row>
    <row r="11" spans="1:7" ht="15.75" x14ac:dyDescent="0.25">
      <c r="A11" s="90" t="s">
        <v>7</v>
      </c>
      <c r="B11" s="91"/>
      <c r="C11" s="91"/>
      <c r="D11" s="91"/>
      <c r="E11" s="23">
        <f>SUM(E12:E18)</f>
        <v>6259317</v>
      </c>
      <c r="F11" s="23">
        <f>SUM(F12:F18)</f>
        <v>6488000</v>
      </c>
      <c r="G11" s="24">
        <f>SUM(G12:G18)</f>
        <v>6753000</v>
      </c>
    </row>
    <row r="12" spans="1:7" x14ac:dyDescent="0.25">
      <c r="A12" s="67" t="s">
        <v>39</v>
      </c>
      <c r="B12" s="68"/>
      <c r="C12" s="68"/>
      <c r="D12" s="68"/>
      <c r="E12" s="25">
        <v>890000</v>
      </c>
      <c r="F12" s="25">
        <v>990000</v>
      </c>
      <c r="G12" s="25">
        <v>1100000</v>
      </c>
    </row>
    <row r="13" spans="1:7" x14ac:dyDescent="0.25">
      <c r="A13" s="69" t="s">
        <v>40</v>
      </c>
      <c r="B13" s="70"/>
      <c r="C13" s="70"/>
      <c r="D13" s="70"/>
      <c r="E13" s="26">
        <v>0</v>
      </c>
      <c r="F13" s="26">
        <v>0</v>
      </c>
      <c r="G13" s="27">
        <v>0</v>
      </c>
    </row>
    <row r="14" spans="1:7" x14ac:dyDescent="0.25">
      <c r="A14" s="69" t="s">
        <v>47</v>
      </c>
      <c r="B14" s="70"/>
      <c r="C14" s="70"/>
      <c r="D14" s="70"/>
      <c r="E14" s="26">
        <v>5086317</v>
      </c>
      <c r="F14" s="26">
        <v>5205000</v>
      </c>
      <c r="G14" s="27">
        <v>5350000</v>
      </c>
    </row>
    <row r="15" spans="1:7" x14ac:dyDescent="0.25">
      <c r="A15" s="69" t="s">
        <v>41</v>
      </c>
      <c r="B15" s="70"/>
      <c r="C15" s="70"/>
      <c r="D15" s="70"/>
      <c r="E15" s="26">
        <v>0</v>
      </c>
      <c r="F15" s="26">
        <v>0</v>
      </c>
      <c r="G15" s="27">
        <v>0</v>
      </c>
    </row>
    <row r="16" spans="1:7" ht="28.15" customHeight="1" x14ac:dyDescent="0.25">
      <c r="A16" s="84" t="s">
        <v>48</v>
      </c>
      <c r="B16" s="85"/>
      <c r="C16" s="85"/>
      <c r="D16" s="86"/>
      <c r="E16" s="26">
        <v>283000</v>
      </c>
      <c r="F16" s="26">
        <v>293000</v>
      </c>
      <c r="G16" s="27">
        <v>303000</v>
      </c>
    </row>
    <row r="17" spans="1:14" ht="34.9" customHeight="1" x14ac:dyDescent="0.25">
      <c r="A17" s="84" t="s">
        <v>46</v>
      </c>
      <c r="B17" s="85"/>
      <c r="C17" s="85"/>
      <c r="D17" s="86"/>
      <c r="E17" s="26" t="s">
        <v>46</v>
      </c>
      <c r="F17" s="26" t="s">
        <v>46</v>
      </c>
      <c r="G17" s="27" t="s">
        <v>46</v>
      </c>
    </row>
    <row r="18" spans="1:14" ht="15.75" thickBot="1" x14ac:dyDescent="0.3">
      <c r="A18" s="80" t="s">
        <v>46</v>
      </c>
      <c r="B18" s="81"/>
      <c r="C18" s="81"/>
      <c r="D18" s="81"/>
      <c r="E18" s="28" t="s">
        <v>46</v>
      </c>
      <c r="F18" s="28" t="s">
        <v>46</v>
      </c>
      <c r="G18" s="29" t="s">
        <v>46</v>
      </c>
    </row>
    <row r="19" spans="1:14" ht="17.25" thickTop="1" thickBot="1" x14ac:dyDescent="0.3">
      <c r="A19" s="82" t="s">
        <v>17</v>
      </c>
      <c r="B19" s="83"/>
      <c r="C19" s="83"/>
      <c r="D19" s="83"/>
      <c r="E19" s="41">
        <f>SUM(E20:E34)</f>
        <v>6259317</v>
      </c>
      <c r="F19" s="41">
        <f>SUM(F20:F34)</f>
        <v>6488000</v>
      </c>
      <c r="G19" s="42">
        <f>SUM(G20:G34)</f>
        <v>6753000</v>
      </c>
    </row>
    <row r="20" spans="1:14" x14ac:dyDescent="0.25">
      <c r="A20" s="73" t="s">
        <v>56</v>
      </c>
      <c r="B20" s="74"/>
      <c r="C20" s="74"/>
      <c r="D20" s="74"/>
      <c r="E20" s="75">
        <v>5086317</v>
      </c>
      <c r="F20" s="75">
        <v>5205000</v>
      </c>
      <c r="G20" s="77">
        <v>5350000</v>
      </c>
    </row>
    <row r="21" spans="1:14" x14ac:dyDescent="0.25">
      <c r="A21" s="56"/>
      <c r="B21" s="57"/>
      <c r="C21" s="57"/>
      <c r="D21" s="57"/>
      <c r="E21" s="76"/>
      <c r="F21" s="76"/>
      <c r="G21" s="78"/>
    </row>
    <row r="22" spans="1:14" x14ac:dyDescent="0.25">
      <c r="A22" s="56" t="s">
        <v>57</v>
      </c>
      <c r="B22" s="57"/>
      <c r="C22" s="57"/>
      <c r="D22" s="57"/>
      <c r="E22" s="26">
        <v>43000</v>
      </c>
      <c r="F22" s="26">
        <v>43000</v>
      </c>
      <c r="G22" s="26">
        <v>43000</v>
      </c>
    </row>
    <row r="23" spans="1:14" ht="15.75" thickBot="1" x14ac:dyDescent="0.3">
      <c r="A23" s="71" t="s">
        <v>58</v>
      </c>
      <c r="B23" s="72"/>
      <c r="C23" s="72"/>
      <c r="D23" s="72"/>
      <c r="E23" s="43">
        <v>240000</v>
      </c>
      <c r="F23" s="43">
        <v>250000</v>
      </c>
      <c r="G23" s="43">
        <v>260000</v>
      </c>
    </row>
    <row r="24" spans="1:14" x14ac:dyDescent="0.25">
      <c r="A24" s="64" t="s">
        <v>55</v>
      </c>
      <c r="B24" s="65"/>
      <c r="C24" s="65"/>
      <c r="D24" s="65"/>
      <c r="E24" s="65"/>
      <c r="F24" s="65"/>
      <c r="G24" s="66"/>
    </row>
    <row r="25" spans="1:14" x14ac:dyDescent="0.25">
      <c r="A25" s="67" t="s">
        <v>54</v>
      </c>
      <c r="B25" s="68"/>
      <c r="C25" s="68"/>
      <c r="D25" s="68"/>
      <c r="E25" s="25">
        <v>150000</v>
      </c>
      <c r="F25" s="25">
        <f>E25*1.05</f>
        <v>157500</v>
      </c>
      <c r="G25" s="25">
        <f>F25*1.05</f>
        <v>165375</v>
      </c>
      <c r="J25" s="32"/>
      <c r="K25" s="32"/>
      <c r="L25" s="32"/>
      <c r="M25" s="32"/>
      <c r="N25" s="32"/>
    </row>
    <row r="26" spans="1:14" x14ac:dyDescent="0.25">
      <c r="A26" s="69" t="s">
        <v>42</v>
      </c>
      <c r="B26" s="70"/>
      <c r="C26" s="70"/>
      <c r="D26" s="70"/>
      <c r="E26" s="26">
        <v>180000</v>
      </c>
      <c r="F26" s="26">
        <v>192972</v>
      </c>
      <c r="G26" s="27">
        <v>200097</v>
      </c>
      <c r="J26" s="32"/>
      <c r="K26" s="32"/>
      <c r="L26" s="32"/>
      <c r="M26" s="32"/>
      <c r="N26" s="32"/>
    </row>
    <row r="27" spans="1:14" x14ac:dyDescent="0.25">
      <c r="A27" s="69" t="s">
        <v>52</v>
      </c>
      <c r="B27" s="70"/>
      <c r="C27" s="70"/>
      <c r="D27" s="70"/>
      <c r="E27" s="26">
        <v>30472</v>
      </c>
      <c r="F27" s="26">
        <v>30000</v>
      </c>
      <c r="G27" s="27">
        <v>40000</v>
      </c>
      <c r="J27" s="32"/>
      <c r="K27" s="32"/>
      <c r="L27" s="32"/>
    </row>
    <row r="28" spans="1:14" x14ac:dyDescent="0.25">
      <c r="A28" s="69" t="s">
        <v>43</v>
      </c>
      <c r="B28" s="70"/>
      <c r="C28" s="70"/>
      <c r="D28" s="70"/>
      <c r="E28" s="26">
        <v>26528</v>
      </c>
      <c r="F28" s="26">
        <v>26528</v>
      </c>
      <c r="G28" s="27">
        <v>26528</v>
      </c>
      <c r="J28" s="32"/>
      <c r="K28" s="32"/>
      <c r="L28" s="32"/>
    </row>
    <row r="29" spans="1:14" x14ac:dyDescent="0.25">
      <c r="A29" s="69" t="s">
        <v>50</v>
      </c>
      <c r="B29" s="70"/>
      <c r="C29" s="70"/>
      <c r="D29" s="70"/>
      <c r="E29" s="26">
        <v>2000</v>
      </c>
      <c r="F29" s="26">
        <v>2000</v>
      </c>
      <c r="G29" s="27">
        <v>2000</v>
      </c>
    </row>
    <row r="30" spans="1:14" x14ac:dyDescent="0.25">
      <c r="A30" s="69" t="s">
        <v>49</v>
      </c>
      <c r="B30" s="70"/>
      <c r="C30" s="70"/>
      <c r="D30" s="70"/>
      <c r="E30" s="26">
        <v>3000</v>
      </c>
      <c r="F30" s="26">
        <v>3000</v>
      </c>
      <c r="G30" s="27">
        <v>3000</v>
      </c>
    </row>
    <row r="31" spans="1:14" x14ac:dyDescent="0.25">
      <c r="A31" s="69" t="s">
        <v>44</v>
      </c>
      <c r="B31" s="70"/>
      <c r="C31" s="70"/>
      <c r="D31" s="70"/>
      <c r="E31" s="26">
        <v>40000</v>
      </c>
      <c r="F31" s="26">
        <v>50000</v>
      </c>
      <c r="G31" s="27">
        <v>50000</v>
      </c>
    </row>
    <row r="32" spans="1:14" x14ac:dyDescent="0.25">
      <c r="A32" s="61" t="s">
        <v>53</v>
      </c>
      <c r="B32" s="62"/>
      <c r="C32" s="62"/>
      <c r="D32" s="63"/>
      <c r="E32" s="26">
        <v>33000</v>
      </c>
      <c r="F32" s="26">
        <v>33000</v>
      </c>
      <c r="G32" s="27">
        <v>33000</v>
      </c>
    </row>
    <row r="33" spans="1:15" x14ac:dyDescent="0.25">
      <c r="A33" s="69" t="s">
        <v>45</v>
      </c>
      <c r="B33" s="70"/>
      <c r="C33" s="70"/>
      <c r="D33" s="70"/>
      <c r="E33" s="26">
        <v>260000</v>
      </c>
      <c r="F33" s="26">
        <v>300000</v>
      </c>
      <c r="G33" s="27">
        <v>360000</v>
      </c>
    </row>
    <row r="34" spans="1:15" ht="15.75" thickBot="1" x14ac:dyDescent="0.3">
      <c r="A34" s="95" t="s">
        <v>51</v>
      </c>
      <c r="B34" s="96"/>
      <c r="C34" s="96"/>
      <c r="D34" s="96"/>
      <c r="E34" s="30">
        <v>165000</v>
      </c>
      <c r="F34" s="30">
        <v>195000</v>
      </c>
      <c r="G34" s="31">
        <v>220000</v>
      </c>
    </row>
    <row r="35" spans="1:15" ht="16.5" thickTop="1" thickBot="1" x14ac:dyDescent="0.3">
      <c r="E35" s="32" t="s">
        <v>46</v>
      </c>
      <c r="F35" s="32" t="s">
        <v>46</v>
      </c>
      <c r="G35" s="32" t="s">
        <v>46</v>
      </c>
      <c r="J35" s="32"/>
      <c r="K35" s="32"/>
      <c r="L35" s="32"/>
      <c r="M35" s="32"/>
      <c r="N35" s="32" t="s">
        <v>46</v>
      </c>
      <c r="O35" s="32" t="s">
        <v>46</v>
      </c>
    </row>
    <row r="36" spans="1:15" ht="18.75" x14ac:dyDescent="0.3">
      <c r="A36" s="97" t="s">
        <v>46</v>
      </c>
      <c r="B36" s="98"/>
      <c r="C36" s="98"/>
      <c r="D36" s="33" t="s">
        <v>38</v>
      </c>
      <c r="E36" s="34">
        <v>2024</v>
      </c>
      <c r="F36" s="35">
        <v>2025</v>
      </c>
      <c r="G36" s="36">
        <v>2026</v>
      </c>
      <c r="I36" s="32"/>
      <c r="J36" s="32"/>
      <c r="K36" s="32"/>
      <c r="L36" s="32"/>
      <c r="M36" s="32"/>
      <c r="N36" t="s">
        <v>46</v>
      </c>
    </row>
    <row r="37" spans="1:15" ht="15.75" x14ac:dyDescent="0.25">
      <c r="A37" s="99" t="s">
        <v>46</v>
      </c>
      <c r="B37" s="91"/>
      <c r="C37" s="91"/>
      <c r="D37" s="91"/>
      <c r="E37" s="23">
        <f>SUM(E38:E38)</f>
        <v>0</v>
      </c>
      <c r="F37" s="23">
        <f>SUM(F38:F38)</f>
        <v>0</v>
      </c>
      <c r="G37" s="37">
        <f>SUM(G38:G38)</f>
        <v>0</v>
      </c>
    </row>
    <row r="38" spans="1:15" x14ac:dyDescent="0.25">
      <c r="A38" s="100" t="s">
        <v>46</v>
      </c>
      <c r="B38" s="70"/>
      <c r="C38" s="70"/>
      <c r="D38" s="70"/>
      <c r="E38" s="26" t="s">
        <v>46</v>
      </c>
      <c r="F38" s="26">
        <v>0</v>
      </c>
      <c r="G38" s="38">
        <v>0</v>
      </c>
    </row>
    <row r="39" spans="1:15" ht="15.75" thickBot="1" x14ac:dyDescent="0.3">
      <c r="A39" s="101" t="s">
        <v>46</v>
      </c>
      <c r="B39" s="102"/>
      <c r="C39" s="102"/>
      <c r="D39" s="103"/>
      <c r="E39" s="39" t="s">
        <v>46</v>
      </c>
      <c r="F39" s="39" t="s">
        <v>46</v>
      </c>
      <c r="G39" s="40" t="s">
        <v>46</v>
      </c>
    </row>
    <row r="40" spans="1:15" ht="15.75" thickBot="1" x14ac:dyDescent="0.3">
      <c r="E40" s="32" t="s">
        <v>46</v>
      </c>
      <c r="F40" s="32" t="s">
        <v>46</v>
      </c>
      <c r="G40" s="32" t="s">
        <v>46</v>
      </c>
    </row>
    <row r="41" spans="1:15" ht="18.75" x14ac:dyDescent="0.3">
      <c r="A41" s="58" t="s">
        <v>15</v>
      </c>
      <c r="B41" s="59"/>
      <c r="C41" s="59"/>
      <c r="D41" s="60"/>
      <c r="E41" s="44">
        <v>2024</v>
      </c>
      <c r="F41" s="45">
        <v>2025</v>
      </c>
      <c r="G41" s="46">
        <v>2026</v>
      </c>
    </row>
    <row r="42" spans="1:15" ht="18.75" x14ac:dyDescent="0.3">
      <c r="A42" s="92" t="s">
        <v>60</v>
      </c>
      <c r="B42" s="93"/>
      <c r="C42" s="93"/>
      <c r="D42" s="94"/>
      <c r="E42" s="47">
        <f>E11</f>
        <v>6259317</v>
      </c>
      <c r="F42" s="47">
        <f t="shared" ref="F42:G42" si="0">F11</f>
        <v>6488000</v>
      </c>
      <c r="G42" s="47">
        <f t="shared" si="0"/>
        <v>6753000</v>
      </c>
    </row>
    <row r="43" spans="1:15" ht="18.75" x14ac:dyDescent="0.3">
      <c r="A43" s="92" t="s">
        <v>59</v>
      </c>
      <c r="B43" s="93"/>
      <c r="C43" s="93"/>
      <c r="D43" s="94"/>
      <c r="E43" s="48">
        <f>SUM(E19,E37)</f>
        <v>6259317</v>
      </c>
      <c r="F43" s="48">
        <f t="shared" ref="F43:G43" si="1">SUM(F19,F37)</f>
        <v>6488000</v>
      </c>
      <c r="G43" s="48">
        <f t="shared" si="1"/>
        <v>6753000</v>
      </c>
    </row>
    <row r="44" spans="1:15" ht="18.75" x14ac:dyDescent="0.3">
      <c r="A44" s="92" t="s">
        <v>15</v>
      </c>
      <c r="B44" s="93"/>
      <c r="C44" s="93"/>
      <c r="D44" s="94"/>
      <c r="E44" s="48">
        <f>E42-E43</f>
        <v>0</v>
      </c>
      <c r="F44" s="48">
        <f t="shared" ref="F44:G44" si="2">F42-F43</f>
        <v>0</v>
      </c>
      <c r="G44" s="48">
        <f t="shared" si="2"/>
        <v>0</v>
      </c>
    </row>
    <row r="45" spans="1:15" x14ac:dyDescent="0.25">
      <c r="A45" s="11" t="s">
        <v>65</v>
      </c>
    </row>
    <row r="46" spans="1:15" x14ac:dyDescent="0.25">
      <c r="A46" s="11" t="s">
        <v>67</v>
      </c>
    </row>
    <row r="47" spans="1:15" x14ac:dyDescent="0.25">
      <c r="A47" s="11" t="s">
        <v>68</v>
      </c>
    </row>
  </sheetData>
  <mergeCells count="37">
    <mergeCell ref="A42:D42"/>
    <mergeCell ref="A43:D43"/>
    <mergeCell ref="A44:D44"/>
    <mergeCell ref="A33:D33"/>
    <mergeCell ref="A34:D34"/>
    <mergeCell ref="A36:C36"/>
    <mergeCell ref="A37:D37"/>
    <mergeCell ref="A38:D38"/>
    <mergeCell ref="A39:D39"/>
    <mergeCell ref="A20:D21"/>
    <mergeCell ref="E20:E21"/>
    <mergeCell ref="F20:F21"/>
    <mergeCell ref="G20:G21"/>
    <mergeCell ref="A1:G3"/>
    <mergeCell ref="A5:G9"/>
    <mergeCell ref="A18:D18"/>
    <mergeCell ref="A19:D19"/>
    <mergeCell ref="A12:D12"/>
    <mergeCell ref="A13:D13"/>
    <mergeCell ref="A14:D14"/>
    <mergeCell ref="A15:D15"/>
    <mergeCell ref="A16:D16"/>
    <mergeCell ref="A17:D17"/>
    <mergeCell ref="A10:C10"/>
    <mergeCell ref="A11:D11"/>
    <mergeCell ref="A22:D22"/>
    <mergeCell ref="A41:D41"/>
    <mergeCell ref="A32:D32"/>
    <mergeCell ref="A24:G24"/>
    <mergeCell ref="A25:D25"/>
    <mergeCell ref="A30:D30"/>
    <mergeCell ref="A23:D23"/>
    <mergeCell ref="A26:D26"/>
    <mergeCell ref="A28:D28"/>
    <mergeCell ref="A31:D31"/>
    <mergeCell ref="A29:D29"/>
    <mergeCell ref="A27:D2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10" ma:contentTypeDescription="Vytvoří nový dokument" ma:contentTypeScope="" ma:versionID="90071b70301a9e7b12360530852b319d">
  <xsd:schema xmlns:xsd="http://www.w3.org/2001/XMLSchema" xmlns:xs="http://www.w3.org/2001/XMLSchema" xmlns:p="http://schemas.microsoft.com/office/2006/metadata/properties" xmlns:ns2="46fc0787-e771-4a98-8a70-eb1231987df4" xmlns:ns3="f6aa55a3-e067-4f3e-a55e-a6c5e9ed97b6" targetNamespace="http://schemas.microsoft.com/office/2006/metadata/properties" ma:root="true" ma:fieldsID="34dd06640e397740f89120b36a4672d2" ns2:_="" ns3:_="">
    <xsd:import namespace="46fc0787-e771-4a98-8a70-eb1231987df4"/>
    <xsd:import namespace="f6aa55a3-e067-4f3e-a55e-a6c5e9ed9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3d6b921f-81fe-4c5e-b7ef-26b2b47786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55a3-e067-4f3e-a55e-a6c5e9ed97b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8a4ddad-778b-45e9-a9db-44a99044a755}" ma:internalName="TaxCatchAll" ma:showField="CatchAllData" ma:web="f6aa55a3-e067-4f3e-a55e-a6c5e9ed9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AE440-168A-43DB-A1FE-A0EB3D042F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61C4BE-9874-4831-B3C0-6CE2B2183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f6aa55a3-e067-4f3e-a55e-a6c5e9ed9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č. 2 návrh rozpočtu</vt:lpstr>
      <vt:lpstr>výhled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Bambasová</dc:creator>
  <cp:lastModifiedBy>Admin</cp:lastModifiedBy>
  <cp:lastPrinted>2019-12-15T12:36:42Z</cp:lastPrinted>
  <dcterms:created xsi:type="dcterms:W3CDTF">2017-08-24T10:06:46Z</dcterms:created>
  <dcterms:modified xsi:type="dcterms:W3CDTF">2023-03-22T12:42:57Z</dcterms:modified>
</cp:coreProperties>
</file>